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C\2020_2024\GUITRANS SECTOR\INFRAESTRUCTURAS\BIDEGI\PEAJE CAMIONES N-1\3ª NORMA FORAL\"/>
    </mc:Choice>
  </mc:AlternateContent>
  <bookViews>
    <workbookView xWindow="0" yWindow="0" windowWidth="15360" windowHeight="8712"/>
  </bookViews>
  <sheets>
    <sheet name="Hoja1" sheetId="1" r:id="rId1"/>
    <sheet name="Precios" sheetId="3" r:id="rId2"/>
    <sheet name="Descuentos" sheetId="4" r:id="rId3"/>
    <sheet name="TRAMOS" sheetId="2" r:id="rId4"/>
  </sheets>
  <calcPr calcId="152511"/>
  <customWorkbookViews>
    <customWorkbookView name="Mari Carmen Izaguirre - Vista personalizada" guid="{AFB2283F-BAB6-4BDD-9F93-4278FC8EA04A}" mergeInterval="0" personalView="1" maximized="1" xWindow="-9" yWindow="-9" windowWidth="1298" windowHeight="99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B39" i="1" l="1"/>
  <c r="B38" i="1"/>
  <c r="F38" i="1" l="1"/>
  <c r="F41" i="1" s="1"/>
  <c r="F44" i="1" l="1"/>
  <c r="F43" i="1"/>
</calcChain>
</file>

<file path=xl/sharedStrings.xml><?xml version="1.0" encoding="utf-8"?>
<sst xmlns="http://schemas.openxmlformats.org/spreadsheetml/2006/main" count="113" uniqueCount="80">
  <si>
    <t>N-I</t>
  </si>
  <si>
    <t>A-15</t>
  </si>
  <si>
    <t>N-I PK 405,45-Nafarroako muga /Limite Navarra (Etzegarate)</t>
  </si>
  <si>
    <t>N-I PK 412,9-Idiazabal hegoaldeko lotunea / Enlace sur de Idiazabal</t>
  </si>
  <si>
    <t>N-I PK 414,7-Segurako lotunea / Enlace de Segura</t>
  </si>
  <si>
    <t>N-I PK 416-Idiazabal iparraldeko lotunea / Enlace norte de Idiazabal</t>
  </si>
  <si>
    <t>N-I PK 417,35-Olaberriko lotunea / Enlace de Olaberria</t>
  </si>
  <si>
    <t>N-I PK 417,9-A-636 errepidearekiko lotunea / Enlace con la A-636</t>
  </si>
  <si>
    <t>N-I PK 419,6-Lazkao eta Beasaingo lotunea / Enlace de Lazkao y Beasain</t>
  </si>
  <si>
    <t>N-I PK 420,9-Ordizia hegoaldeko lotunea / Enlace sur de Ordizia</t>
  </si>
  <si>
    <t>N-I PK 422,35-Ordizia iparraldeko lotunea / Enlace norte de Ordizia</t>
  </si>
  <si>
    <t>N-I PK 426,3-Legorretako lotunea / Enlace de Legorreta</t>
  </si>
  <si>
    <t>N-I PK 428,9-Ikaztegietako lotunea / Enlace de Ikaztegieta</t>
  </si>
  <si>
    <t>N-I PK 431,2-Alegiako lotunea / Enlace de Alegia</t>
  </si>
  <si>
    <t>N-I PK 433,3-Tolosa hegoaldeko lotinea / Enlace sur de Tolosa</t>
  </si>
  <si>
    <t>N-I PK 434,7-Tolosa erdialdeko lotunea / Enlace centro de Tolosa</t>
  </si>
  <si>
    <t>N-I PK 436,8-Tolosa iparraldeko lotunea / Enlace norte de Tolosa</t>
  </si>
  <si>
    <t>N-I PK 438,5-Irura hegoaldeko lotunea / Enlace sur de Irura</t>
  </si>
  <si>
    <t>N-I PK 439,3-Irura iparraldeko lotunea / Enlace norte de Irura</t>
  </si>
  <si>
    <t>N-I PK 441,4-Villabona hegoaldeko lotunea / Enlace sur de Villabona</t>
  </si>
  <si>
    <t>N-I PK 442,5-Villabona iparraldeko lotunea / Enlace norte de Villabona</t>
  </si>
  <si>
    <t>N-I PK 445,5-Andoain hegoaldeko lotunea / Enlace sur de Andoain</t>
  </si>
  <si>
    <t>N-I PK 447-Andoaingo Gurutze Gorriko lotunea / Enlace de la Cruz Roja de Andoain</t>
  </si>
  <si>
    <t>N-I PK 447,7-Andoain iparraldeko lotunea / Enlace norte de Andoain</t>
  </si>
  <si>
    <t>N-I PK 451,4-Lasarte-Oria (Hegoa)</t>
  </si>
  <si>
    <t>N-I PK 453-Lasarte - Oria(Erdia - Iparra)</t>
  </si>
  <si>
    <t>A-15 PK 160,6-Urmenetako lotune erdia / Semienlace de Urmeneta (Andoain)</t>
  </si>
  <si>
    <t>A-15 PK 162,1-Urnietako lotunea / Enlace de Urnieta</t>
  </si>
  <si>
    <t>A-15 PK 164,31-Mandazubiko lotunea / Enlace de Mandazubi (Hemani)</t>
  </si>
  <si>
    <t>A-15 PK 166,13-Zikunagako lotunea / Enlace de Zikunaga (Hemani)</t>
  </si>
  <si>
    <t>A-15 PK 167,03-Martindegiko lotune erdia / Semienlace de Martindegi (Hernani)</t>
  </si>
  <si>
    <t>A-15 PK 169,32-Astigarragako lotunea / Enlace de Astigarraga</t>
  </si>
  <si>
    <t>A-15 PK 141,8-Berastegi</t>
  </si>
  <si>
    <t>A-15 PK 139,76-Muga Nafarroa</t>
  </si>
  <si>
    <t>Nº TRAMO</t>
  </si>
  <si>
    <t>Kilómetros del tramo</t>
  </si>
  <si>
    <t>km</t>
  </si>
  <si>
    <t>Nº tramo</t>
  </si>
  <si>
    <t>Atención los descuentos se aplican solo a los vehículos que estén registrados en Bidegi</t>
  </si>
  <si>
    <r>
      <t>Introducir tramo origen y destino del 
desplegable</t>
    </r>
    <r>
      <rPr>
        <b/>
        <sz val="12"/>
        <color theme="0"/>
        <rFont val="Calibri"/>
        <family val="2"/>
        <scheme val="minor"/>
      </rPr>
      <t xml:space="preserve"> (Introducir el recorrido siempre de Sur a Norte)</t>
    </r>
  </si>
  <si>
    <t>euros</t>
  </si>
  <si>
    <t>Tarifa del tramo</t>
  </si>
  <si>
    <r>
      <t xml:space="preserve">N-I PK 412,9-Idiazabal hegoaldeko lotunea / Enlace sur de Idiazabal </t>
    </r>
    <r>
      <rPr>
        <b/>
        <sz val="11"/>
        <rFont val="Times New Roman"/>
        <family val="1"/>
      </rPr>
      <t>-2</t>
    </r>
  </si>
  <si>
    <r>
      <t xml:space="preserve">N-I PK 414,7-Segurako lotunea / Enlace de Segura </t>
    </r>
    <r>
      <rPr>
        <b/>
        <sz val="11"/>
        <rFont val="Times New Roman"/>
        <family val="1"/>
      </rPr>
      <t>- 3</t>
    </r>
  </si>
  <si>
    <r>
      <t xml:space="preserve">N-I PK 416-Idiazabal iparraldeko lotunea / Enlace norte de Idiazabal </t>
    </r>
    <r>
      <rPr>
        <b/>
        <sz val="11"/>
        <rFont val="Times New Roman"/>
        <family val="1"/>
      </rPr>
      <t>-4</t>
    </r>
  </si>
  <si>
    <r>
      <t>N-I PK 417,35-Olaberriko lotunea / Enlace de Olaberria</t>
    </r>
    <r>
      <rPr>
        <b/>
        <sz val="11"/>
        <rFont val="Times New Roman"/>
        <family val="1"/>
      </rPr>
      <t xml:space="preserve"> -5</t>
    </r>
  </si>
  <si>
    <r>
      <t>N-I PK 417,9-A-636 errepidearekiko lotunea / Enlace con la A-636</t>
    </r>
    <r>
      <rPr>
        <b/>
        <sz val="11"/>
        <rFont val="Times New Roman"/>
        <family val="1"/>
      </rPr>
      <t xml:space="preserve"> - 6</t>
    </r>
  </si>
  <si>
    <r>
      <t>N-I PK 419,6-Lazkao eta Beasaingo lotunea / Enlace de Lazkao y Beasain</t>
    </r>
    <r>
      <rPr>
        <b/>
        <sz val="11"/>
        <rFont val="Times New Roman"/>
        <family val="1"/>
      </rPr>
      <t>- 7</t>
    </r>
  </si>
  <si>
    <r>
      <t>N-I PK 420,9-Ordizia hegoaldeko lotunea / Enlace sur de Ordizia -</t>
    </r>
    <r>
      <rPr>
        <b/>
        <sz val="11"/>
        <rFont val="Times New Roman"/>
        <family val="1"/>
      </rPr>
      <t xml:space="preserve"> 8</t>
    </r>
  </si>
  <si>
    <r>
      <t xml:space="preserve">N-I PK 422,35-Ordizia iparraldeko lotunea / Enlace norte de Ordizia </t>
    </r>
    <r>
      <rPr>
        <b/>
        <sz val="11"/>
        <rFont val="Times New Roman"/>
        <family val="1"/>
      </rPr>
      <t>- 9</t>
    </r>
  </si>
  <si>
    <r>
      <t xml:space="preserve">N-I PK 426,3-Legorretako lotunea / Enlace de Legorreta </t>
    </r>
    <r>
      <rPr>
        <b/>
        <sz val="11"/>
        <rFont val="Times New Roman"/>
        <family val="1"/>
      </rPr>
      <t>- 10</t>
    </r>
  </si>
  <si>
    <r>
      <t>N-I PK 428,9-Ikaztegietako lotunea / Enlace de Ikaztegieta</t>
    </r>
    <r>
      <rPr>
        <b/>
        <sz val="11"/>
        <rFont val="Times New Roman"/>
        <family val="1"/>
      </rPr>
      <t xml:space="preserve"> -11</t>
    </r>
  </si>
  <si>
    <r>
      <t>N-I PK 431,2-Alegiako lotunea / Enlace de Alegia</t>
    </r>
    <r>
      <rPr>
        <b/>
        <sz val="11"/>
        <rFont val="Times New Roman"/>
        <family val="1"/>
      </rPr>
      <t xml:space="preserve"> - 12</t>
    </r>
  </si>
  <si>
    <r>
      <t xml:space="preserve">N-I PK 433,3-Tolosa hegoaldeko lotinea / Enlace sur de Tolosa </t>
    </r>
    <r>
      <rPr>
        <b/>
        <sz val="11"/>
        <rFont val="Times New Roman"/>
        <family val="1"/>
      </rPr>
      <t>- 13</t>
    </r>
  </si>
  <si>
    <r>
      <t xml:space="preserve">N-I PK 434,7-Tolosa erdialdeko lotunea / Enlace centro de Tolosa </t>
    </r>
    <r>
      <rPr>
        <b/>
        <sz val="11"/>
        <rFont val="Times New Roman"/>
        <family val="1"/>
      </rPr>
      <t>- 14</t>
    </r>
  </si>
  <si>
    <r>
      <t>N-I PK 436,8-Tolosa iparraldeko lotunea / Enlace norte de Tolosa</t>
    </r>
    <r>
      <rPr>
        <b/>
        <sz val="11"/>
        <rFont val="Times New Roman"/>
        <family val="1"/>
      </rPr>
      <t xml:space="preserve"> - 15</t>
    </r>
  </si>
  <si>
    <r>
      <t xml:space="preserve">N-I PK 438,5-Irura hegoaldeko lotunea / Enlace sur de Irura </t>
    </r>
    <r>
      <rPr>
        <b/>
        <sz val="11"/>
        <rFont val="Times New Roman"/>
        <family val="1"/>
      </rPr>
      <t>- 16</t>
    </r>
  </si>
  <si>
    <r>
      <t xml:space="preserve">N-I PK 439,3-Irura iparraldeko lotunea / Enlace norte de Irura </t>
    </r>
    <r>
      <rPr>
        <b/>
        <sz val="11"/>
        <rFont val="Times New Roman"/>
        <family val="1"/>
      </rPr>
      <t>- 17</t>
    </r>
  </si>
  <si>
    <r>
      <t xml:space="preserve">N-I PK 441,4-Villabona hegoaldeko lotunea / Enlace sur de Villabona </t>
    </r>
    <r>
      <rPr>
        <b/>
        <sz val="11"/>
        <rFont val="Times New Roman"/>
        <family val="1"/>
      </rPr>
      <t>- 18</t>
    </r>
  </si>
  <si>
    <r>
      <t xml:space="preserve">N-I PK 442,5-Villabona iparraldeko lotunea / Enlace norte de Villabona </t>
    </r>
    <r>
      <rPr>
        <b/>
        <sz val="11"/>
        <rFont val="Times New Roman"/>
        <family val="1"/>
      </rPr>
      <t>- 19</t>
    </r>
  </si>
  <si>
    <r>
      <t xml:space="preserve">N-I PK 445,5-Andoain hegoaldeko lotunea / Enlace sur de Andoain </t>
    </r>
    <r>
      <rPr>
        <b/>
        <sz val="11"/>
        <rFont val="Times New Roman"/>
        <family val="1"/>
      </rPr>
      <t>- 20</t>
    </r>
  </si>
  <si>
    <r>
      <t xml:space="preserve">N-I PK 447-Andoaingo Gurutze Gorriko lotunea / Enlace de la Cruz Roja de Andoain </t>
    </r>
    <r>
      <rPr>
        <b/>
        <sz val="11"/>
        <rFont val="Times New Roman"/>
        <family val="1"/>
      </rPr>
      <t>- 21</t>
    </r>
  </si>
  <si>
    <r>
      <t xml:space="preserve">N-I PK 447,7-Andoain iparraldeko lotunea / Enlace norte de Andoain </t>
    </r>
    <r>
      <rPr>
        <b/>
        <sz val="11"/>
        <rFont val="Times New Roman"/>
        <family val="1"/>
      </rPr>
      <t>- 22</t>
    </r>
  </si>
  <si>
    <r>
      <t xml:space="preserve">N-I PK 451,4-Lasarte-Oria (Hegoa) </t>
    </r>
    <r>
      <rPr>
        <b/>
        <sz val="11"/>
        <rFont val="Times New Roman"/>
        <family val="1"/>
      </rPr>
      <t>- 23</t>
    </r>
  </si>
  <si>
    <r>
      <t xml:space="preserve">N-I PK 453-Lasarte - Oria(Erdia - Iparra) </t>
    </r>
    <r>
      <rPr>
        <b/>
        <sz val="11"/>
        <rFont val="Times New Roman"/>
        <family val="1"/>
      </rPr>
      <t>- 24</t>
    </r>
  </si>
  <si>
    <r>
      <t xml:space="preserve">A-15 PK 160,6-Urmenetako lotune erdia / Semienlace de Urmeneta (Andoain) </t>
    </r>
    <r>
      <rPr>
        <b/>
        <sz val="11"/>
        <rFont val="Times New Roman"/>
        <family val="1"/>
      </rPr>
      <t>- 25</t>
    </r>
  </si>
  <si>
    <r>
      <t xml:space="preserve">A-15 PK 162,1-Urnietako lotunea / Enlace de Urnieta </t>
    </r>
    <r>
      <rPr>
        <b/>
        <sz val="11"/>
        <rFont val="Times New Roman"/>
        <family val="1"/>
      </rPr>
      <t>-26</t>
    </r>
  </si>
  <si>
    <r>
      <t xml:space="preserve">A-15 PK 164,31-Mandazubiko lotunea / Enlace de Mandazubi (Hemani) </t>
    </r>
    <r>
      <rPr>
        <b/>
        <sz val="11"/>
        <rFont val="Times New Roman"/>
        <family val="1"/>
      </rPr>
      <t>- 27</t>
    </r>
  </si>
  <si>
    <r>
      <t xml:space="preserve">A-15 PK 166,13-Zikunagako lotunea / Enlace de Zikunaga (Hemani) </t>
    </r>
    <r>
      <rPr>
        <b/>
        <sz val="11"/>
        <rFont val="Times New Roman"/>
        <family val="1"/>
      </rPr>
      <t>- 28</t>
    </r>
  </si>
  <si>
    <r>
      <t xml:space="preserve">A-15 PK 167,03-Martindegiko lotune erdia / Semienlace de Martindegi (Hernani) </t>
    </r>
    <r>
      <rPr>
        <b/>
        <sz val="11"/>
        <rFont val="Times New Roman"/>
        <family val="1"/>
      </rPr>
      <t>- 29</t>
    </r>
  </si>
  <si>
    <r>
      <t xml:space="preserve">A-15 PK 169,32-Astigarragako lotunea / Enlace de Astigarraga </t>
    </r>
    <r>
      <rPr>
        <b/>
        <sz val="11"/>
        <rFont val="Times New Roman"/>
        <family val="1"/>
      </rPr>
      <t>- 30</t>
    </r>
  </si>
  <si>
    <r>
      <t xml:space="preserve">A-15 PK 141,8-Berastegi </t>
    </r>
    <r>
      <rPr>
        <b/>
        <sz val="11"/>
        <rFont val="Times New Roman"/>
        <family val="1"/>
      </rPr>
      <t>- 31</t>
    </r>
  </si>
  <si>
    <r>
      <t xml:space="preserve">A-15 PK 139,76-Muga Nafarroa </t>
    </r>
    <r>
      <rPr>
        <b/>
        <sz val="11"/>
        <rFont val="Times New Roman"/>
        <family val="1"/>
      </rPr>
      <t>- 32</t>
    </r>
  </si>
  <si>
    <r>
      <t xml:space="preserve">N-I PK 405,45-Nafarroako muga /Limite Navarra (Etzegarate) </t>
    </r>
    <r>
      <rPr>
        <sz val="11"/>
        <color theme="1"/>
        <rFont val="Times New Roman"/>
        <family val="1"/>
      </rPr>
      <t xml:space="preserve">- </t>
    </r>
    <r>
      <rPr>
        <b/>
        <sz val="11"/>
        <color theme="1"/>
        <rFont val="Times New Roman"/>
        <family val="1"/>
      </rPr>
      <t>1</t>
    </r>
  </si>
  <si>
    <t>Elegir descuento del desplegable %
25% eléctrico, híbrido, gas
20% Euro6
15% Euro5
0% Resto</t>
  </si>
  <si>
    <t>Introducir tarifa por kilómetro
menos 12 Tn 0,22€
más 12 Tn 0,28€</t>
  </si>
  <si>
    <t>Entre el viaje 21 y 50 se aplica un 10% de descuento añadido a todos los vehículos independientemente de su categoría EURO</t>
  </si>
  <si>
    <t>A partir del viaje 51 se aplica un 13% de descuento añadido a todos los vehículos independientemente de su categoría EURO</t>
  </si>
  <si>
    <t>N-I PK 451,4-Lasarte-Oria (Hegoa) - 23</t>
  </si>
  <si>
    <t>N-I PK 453-Lasarte - Oria(Erdia - Iparra) - 24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</si>
</sst>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0;###0.00"/>
    <numFmt numFmtId="165" formatCode="###0;###0"/>
  </numFmts>
  <fonts count="24" x14ac:knownFonts="1">
    <font>
      <sz val="11"/>
      <color theme="1"/>
      <name val="Calibri"/>
      <family val="2"/>
      <scheme val="minor"/>
    </font>
    <font>
      <b/>
      <sz val="9"/>
      <color indexed="8"/>
      <name val="Tahoma"/>
      <family val="1"/>
      <charset val="204"/>
    </font>
    <font>
      <sz val="9"/>
      <color indexed="8"/>
      <name val="Arial"/>
      <family val="1"/>
      <charset val="204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20"/>
      <color rgb="FFCC3300"/>
      <name val="Calibri"/>
      <family val="2"/>
      <scheme val="minor"/>
    </font>
    <font>
      <b/>
      <sz val="15"/>
      <color rgb="FFCC33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4C95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221F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221F20"/>
      </top>
      <bottom style="thin">
        <color rgb="FF221F20"/>
      </bottom>
      <diagonal/>
    </border>
    <border>
      <left style="thin">
        <color indexed="64"/>
      </left>
      <right/>
      <top style="thin">
        <color rgb="FF221F2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221F2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6" fillId="0" borderId="4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left" vertical="center" wrapText="1"/>
    </xf>
    <xf numFmtId="165" fontId="5" fillId="4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left" vertical="center" wrapText="1"/>
    </xf>
    <xf numFmtId="164" fontId="4" fillId="0" borderId="2" xfId="0" applyNumberFormat="1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65" fontId="5" fillId="2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 wrapText="1"/>
    </xf>
    <xf numFmtId="165" fontId="5" fillId="2" borderId="5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horizontal="left" vertical="center" wrapText="1"/>
    </xf>
    <xf numFmtId="165" fontId="5" fillId="2" borderId="6" xfId="0" applyNumberFormat="1" applyFont="1" applyFill="1" applyBorder="1" applyAlignment="1" applyProtection="1">
      <alignment horizontal="center" vertical="center" wrapText="1"/>
    </xf>
    <xf numFmtId="165" fontId="5" fillId="2" borderId="7" xfId="0" applyNumberFormat="1" applyFont="1" applyFill="1" applyBorder="1" applyAlignment="1" applyProtection="1">
      <alignment horizontal="center" vertical="center" wrapText="1"/>
    </xf>
    <xf numFmtId="165" fontId="5" fillId="2" borderId="8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Border="1" applyAlignment="1" applyProtection="1">
      <alignment vertical="center" wrapText="1"/>
    </xf>
    <xf numFmtId="165" fontId="5" fillId="2" borderId="9" xfId="0" applyNumberFormat="1" applyFont="1" applyFill="1" applyBorder="1" applyAlignment="1" applyProtection="1">
      <alignment horizontal="center" vertical="center" wrapText="1"/>
    </xf>
    <xf numFmtId="165" fontId="5" fillId="2" borderId="10" xfId="0" applyNumberFormat="1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13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 wrapText="1"/>
      <protection locked="0"/>
    </xf>
    <xf numFmtId="9" fontId="0" fillId="0" borderId="0" xfId="0" applyNumberFormat="1"/>
    <xf numFmtId="0" fontId="9" fillId="4" borderId="0" xfId="0" applyFont="1" applyFill="1" applyBorder="1" applyAlignment="1" applyProtection="1">
      <alignment horizontal="center" vertical="center"/>
      <protection locked="0"/>
    </xf>
    <xf numFmtId="0" fontId="10" fillId="7" borderId="4" xfId="0" applyFont="1" applyFill="1" applyBorder="1" applyAlignment="1">
      <alignment horizontal="right" vertical="center" wrapText="1"/>
    </xf>
    <xf numFmtId="9" fontId="10" fillId="7" borderId="4" xfId="0" applyNumberFormat="1" applyFont="1" applyFill="1" applyBorder="1" applyAlignment="1">
      <alignment horizontal="right" vertical="center" wrapText="1"/>
    </xf>
    <xf numFmtId="0" fontId="18" fillId="0" borderId="13" xfId="0" applyFont="1" applyBorder="1" applyAlignment="1" applyProtection="1">
      <alignment horizontal="left" vertical="center"/>
    </xf>
    <xf numFmtId="2" fontId="19" fillId="6" borderId="12" xfId="0" applyNumberFormat="1" applyFont="1" applyFill="1" applyBorder="1" applyAlignment="1" applyProtection="1">
      <alignment horizontal="right" vertical="center"/>
    </xf>
    <xf numFmtId="0" fontId="20" fillId="6" borderId="13" xfId="0" applyFont="1" applyFill="1" applyBorder="1" applyAlignment="1" applyProtection="1">
      <alignment vertical="center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6" borderId="4" xfId="0" applyFont="1" applyFill="1" applyBorder="1" applyAlignment="1" applyProtection="1">
      <alignment horizontal="center" vertical="center" wrapText="1"/>
    </xf>
    <xf numFmtId="0" fontId="11" fillId="5" borderId="11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6"/>
  <sheetViews>
    <sheetView tabSelected="1" topLeftCell="A37" zoomScaleNormal="100" workbookViewId="0">
      <selection activeCell="F40" sqref="F40"/>
    </sheetView>
  </sheetViews>
  <sheetFormatPr baseColWidth="10" defaultColWidth="11.5546875" defaultRowHeight="14.4" x14ac:dyDescent="0.3"/>
  <cols>
    <col min="1" max="1" width="45.88671875" style="3" customWidth="1"/>
    <col min="2" max="2" width="7.44140625" style="4" customWidth="1"/>
    <col min="3" max="3" width="6.33203125" style="1" customWidth="1"/>
    <col min="4" max="4" width="6.5546875" style="1" customWidth="1"/>
    <col min="5" max="5" width="39.88671875" style="1" customWidth="1"/>
    <col min="6" max="6" width="16" style="1" customWidth="1"/>
    <col min="7" max="7" width="11.6640625" style="1" customWidth="1"/>
    <col min="8" max="8" width="6.5546875" style="1" customWidth="1"/>
    <col min="9" max="10" width="6.33203125" style="1" customWidth="1"/>
    <col min="11" max="12" width="6.44140625" style="1" customWidth="1"/>
    <col min="13" max="13" width="6.33203125" style="1" customWidth="1"/>
    <col min="14" max="14" width="5.6640625" style="1" customWidth="1"/>
    <col min="15" max="15" width="7.109375" style="1" customWidth="1"/>
    <col min="16" max="16" width="5.88671875" style="1" customWidth="1"/>
    <col min="17" max="17" width="7.5546875" style="1" customWidth="1"/>
    <col min="18" max="18" width="6.33203125" style="1" customWidth="1"/>
    <col min="19" max="19" width="6.88671875" style="1" customWidth="1"/>
    <col min="20" max="21" width="6.33203125" style="1" customWidth="1"/>
    <col min="22" max="22" width="6.88671875" style="1" customWidth="1"/>
    <col min="23" max="24" width="6.33203125" style="1" customWidth="1"/>
    <col min="25" max="25" width="6.109375" style="1" customWidth="1"/>
    <col min="26" max="26" width="6.5546875" style="1" customWidth="1"/>
    <col min="27" max="27" width="6.6640625" style="1" customWidth="1"/>
    <col min="28" max="28" width="7.109375" style="1" customWidth="1"/>
    <col min="29" max="29" width="6.5546875" style="1" customWidth="1"/>
    <col min="30" max="30" width="6.88671875" style="1" customWidth="1"/>
    <col min="31" max="31" width="6.6640625" style="1" customWidth="1"/>
    <col min="32" max="32" width="6.44140625" style="1" customWidth="1"/>
    <col min="33" max="33" width="7" style="1" customWidth="1"/>
    <col min="34" max="34" width="6.5546875" style="1" customWidth="1"/>
    <col min="35" max="16384" width="11.5546875" style="1"/>
  </cols>
  <sheetData>
    <row r="1" spans="1:34" ht="13.8" x14ac:dyDescent="0.3">
      <c r="A1" s="17"/>
      <c r="B1" s="18"/>
      <c r="C1" s="19" t="s">
        <v>0</v>
      </c>
      <c r="D1" s="19" t="s">
        <v>0</v>
      </c>
      <c r="E1" s="19" t="s">
        <v>0</v>
      </c>
      <c r="F1" s="19" t="s">
        <v>0</v>
      </c>
      <c r="G1" s="19" t="s">
        <v>0</v>
      </c>
      <c r="H1" s="19" t="s">
        <v>0</v>
      </c>
      <c r="I1" s="19" t="s">
        <v>0</v>
      </c>
      <c r="J1" s="19" t="s">
        <v>0</v>
      </c>
      <c r="K1" s="20" t="s">
        <v>0</v>
      </c>
      <c r="L1" s="19" t="s">
        <v>0</v>
      </c>
      <c r="M1" s="19" t="s">
        <v>0</v>
      </c>
      <c r="N1" s="19" t="s">
        <v>0</v>
      </c>
      <c r="O1" s="19" t="s">
        <v>0</v>
      </c>
      <c r="P1" s="19" t="s">
        <v>0</v>
      </c>
      <c r="Q1" s="19" t="s">
        <v>0</v>
      </c>
      <c r="R1" s="19" t="s">
        <v>0</v>
      </c>
      <c r="S1" s="19" t="s">
        <v>0</v>
      </c>
      <c r="T1" s="19" t="s">
        <v>0</v>
      </c>
      <c r="U1" s="19" t="s">
        <v>0</v>
      </c>
      <c r="V1" s="19" t="s">
        <v>0</v>
      </c>
      <c r="W1" s="19" t="s">
        <v>0</v>
      </c>
      <c r="X1" s="19" t="s">
        <v>0</v>
      </c>
      <c r="Y1" s="19" t="s">
        <v>0</v>
      </c>
      <c r="Z1" s="19" t="s">
        <v>0</v>
      </c>
      <c r="AA1" s="19" t="s">
        <v>1</v>
      </c>
      <c r="AB1" s="19" t="s">
        <v>1</v>
      </c>
      <c r="AC1" s="19" t="s">
        <v>1</v>
      </c>
      <c r="AD1" s="19" t="s">
        <v>1</v>
      </c>
      <c r="AE1" s="19" t="s">
        <v>1</v>
      </c>
      <c r="AF1" s="19" t="s">
        <v>1</v>
      </c>
      <c r="AG1" s="19" t="s">
        <v>1</v>
      </c>
      <c r="AH1" s="19" t="s">
        <v>1</v>
      </c>
    </row>
    <row r="2" spans="1:34" ht="13.8" x14ac:dyDescent="0.3">
      <c r="A2" s="17"/>
      <c r="B2" s="21"/>
      <c r="C2" s="22">
        <v>405.45</v>
      </c>
      <c r="D2" s="22">
        <v>412.9</v>
      </c>
      <c r="E2" s="22">
        <v>414.7</v>
      </c>
      <c r="F2" s="22">
        <v>416</v>
      </c>
      <c r="G2" s="22">
        <v>417.35</v>
      </c>
      <c r="H2" s="22">
        <v>417.9</v>
      </c>
      <c r="I2" s="22">
        <v>419.6</v>
      </c>
      <c r="J2" s="22">
        <v>420.9</v>
      </c>
      <c r="K2" s="23">
        <v>422.35</v>
      </c>
      <c r="L2" s="22">
        <v>426.3</v>
      </c>
      <c r="M2" s="22">
        <v>428.9</v>
      </c>
      <c r="N2" s="22">
        <v>431.2</v>
      </c>
      <c r="O2" s="22">
        <v>433.3</v>
      </c>
      <c r="P2" s="22">
        <v>434.7</v>
      </c>
      <c r="Q2" s="22">
        <v>436.8</v>
      </c>
      <c r="R2" s="22">
        <v>438.5</v>
      </c>
      <c r="S2" s="22">
        <v>439.3</v>
      </c>
      <c r="T2" s="22">
        <v>441.4</v>
      </c>
      <c r="U2" s="22">
        <v>442.5</v>
      </c>
      <c r="V2" s="22">
        <v>445.5</v>
      </c>
      <c r="W2" s="22">
        <v>447</v>
      </c>
      <c r="X2" s="22">
        <v>447.7</v>
      </c>
      <c r="Y2" s="22">
        <v>451.4</v>
      </c>
      <c r="Z2" s="22">
        <v>453</v>
      </c>
      <c r="AA2" s="22">
        <v>160.6</v>
      </c>
      <c r="AB2" s="22">
        <v>162.1</v>
      </c>
      <c r="AC2" s="22">
        <v>164.31</v>
      </c>
      <c r="AD2" s="22">
        <v>166.13</v>
      </c>
      <c r="AE2" s="22">
        <v>167.03</v>
      </c>
      <c r="AF2" s="22">
        <v>169.32</v>
      </c>
      <c r="AG2" s="22">
        <v>141.80000000000001</v>
      </c>
      <c r="AH2" s="22">
        <v>139.76</v>
      </c>
    </row>
    <row r="3" spans="1:34" s="4" customFormat="1" ht="22.8" x14ac:dyDescent="0.3">
      <c r="A3" s="24"/>
      <c r="B3" s="25" t="s">
        <v>34</v>
      </c>
      <c r="C3" s="26">
        <v>1</v>
      </c>
      <c r="D3" s="26">
        <v>2</v>
      </c>
      <c r="E3" s="26">
        <v>3</v>
      </c>
      <c r="F3" s="26">
        <v>4</v>
      </c>
      <c r="G3" s="26">
        <v>5</v>
      </c>
      <c r="H3" s="26">
        <v>6</v>
      </c>
      <c r="I3" s="26">
        <v>7</v>
      </c>
      <c r="J3" s="26">
        <v>8</v>
      </c>
      <c r="K3" s="26">
        <v>9</v>
      </c>
      <c r="L3" s="26">
        <v>10</v>
      </c>
      <c r="M3" s="26">
        <v>11</v>
      </c>
      <c r="N3" s="26">
        <v>12</v>
      </c>
      <c r="O3" s="26">
        <v>13</v>
      </c>
      <c r="P3" s="26">
        <v>14</v>
      </c>
      <c r="Q3" s="26">
        <v>15</v>
      </c>
      <c r="R3" s="26">
        <v>16</v>
      </c>
      <c r="S3" s="26">
        <v>17</v>
      </c>
      <c r="T3" s="26">
        <v>18</v>
      </c>
      <c r="U3" s="26">
        <v>19</v>
      </c>
      <c r="V3" s="26">
        <v>20</v>
      </c>
      <c r="W3" s="26">
        <v>21</v>
      </c>
      <c r="X3" s="26">
        <v>22</v>
      </c>
      <c r="Y3" s="26">
        <v>23</v>
      </c>
      <c r="Z3" s="26">
        <v>24</v>
      </c>
      <c r="AA3" s="26">
        <v>25</v>
      </c>
      <c r="AB3" s="26">
        <v>26</v>
      </c>
      <c r="AC3" s="26">
        <v>27</v>
      </c>
      <c r="AD3" s="26">
        <v>28</v>
      </c>
      <c r="AE3" s="26">
        <v>29</v>
      </c>
      <c r="AF3" s="26">
        <v>30</v>
      </c>
      <c r="AG3" s="26">
        <v>31</v>
      </c>
      <c r="AH3" s="26">
        <v>32</v>
      </c>
    </row>
    <row r="4" spans="1:34" ht="27.6" x14ac:dyDescent="0.3">
      <c r="A4" s="27" t="s">
        <v>2</v>
      </c>
      <c r="B4" s="28">
        <v>1</v>
      </c>
      <c r="C4" s="29"/>
      <c r="D4" s="29"/>
      <c r="E4" s="29"/>
      <c r="F4" s="29"/>
      <c r="G4" s="29"/>
      <c r="H4" s="29"/>
      <c r="I4" s="29"/>
      <c r="J4" s="29"/>
      <c r="K4" s="30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ht="27.6" x14ac:dyDescent="0.3">
      <c r="A5" s="27" t="s">
        <v>3</v>
      </c>
      <c r="B5" s="28">
        <v>2</v>
      </c>
      <c r="C5" s="31">
        <v>7.45</v>
      </c>
      <c r="D5" s="29"/>
      <c r="E5" s="29"/>
      <c r="F5" s="29"/>
      <c r="G5" s="29"/>
      <c r="H5" s="29"/>
      <c r="I5" s="29"/>
      <c r="J5" s="29"/>
      <c r="K5" s="30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13.8" x14ac:dyDescent="0.3">
      <c r="A6" s="27" t="s">
        <v>4</v>
      </c>
      <c r="B6" s="28">
        <v>3</v>
      </c>
      <c r="C6" s="31">
        <v>9.25</v>
      </c>
      <c r="D6" s="31">
        <v>1.8</v>
      </c>
      <c r="E6" s="29"/>
      <c r="F6" s="29"/>
      <c r="G6" s="29"/>
      <c r="H6" s="29"/>
      <c r="I6" s="29"/>
      <c r="J6" s="29"/>
      <c r="K6" s="30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27.6" x14ac:dyDescent="0.3">
      <c r="A7" s="27" t="s">
        <v>5</v>
      </c>
      <c r="B7" s="32">
        <v>4</v>
      </c>
      <c r="C7" s="31">
        <v>10.55</v>
      </c>
      <c r="D7" s="31">
        <v>3.1</v>
      </c>
      <c r="E7" s="29"/>
      <c r="F7" s="29"/>
      <c r="G7" s="29"/>
      <c r="H7" s="29"/>
      <c r="I7" s="29"/>
      <c r="J7" s="29"/>
      <c r="K7" s="30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27.6" x14ac:dyDescent="0.3">
      <c r="A8" s="27" t="s">
        <v>6</v>
      </c>
      <c r="B8" s="33">
        <v>5</v>
      </c>
      <c r="C8" s="31">
        <v>11.9</v>
      </c>
      <c r="D8" s="31">
        <v>4.45</v>
      </c>
      <c r="E8" s="29"/>
      <c r="F8" s="31">
        <v>1.35</v>
      </c>
      <c r="G8" s="29"/>
      <c r="H8" s="29"/>
      <c r="I8" s="29"/>
      <c r="J8" s="29"/>
      <c r="K8" s="30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ht="27.6" x14ac:dyDescent="0.3">
      <c r="A9" s="27" t="s">
        <v>7</v>
      </c>
      <c r="B9" s="32">
        <v>6</v>
      </c>
      <c r="C9" s="31">
        <v>12.45</v>
      </c>
      <c r="D9" s="31">
        <v>5</v>
      </c>
      <c r="E9" s="29"/>
      <c r="F9" s="31">
        <v>1.9</v>
      </c>
      <c r="G9" s="31">
        <v>0.55000000000000004</v>
      </c>
      <c r="H9" s="29"/>
      <c r="I9" s="29"/>
      <c r="J9" s="29"/>
      <c r="K9" s="30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ht="27.6" x14ac:dyDescent="0.3">
      <c r="A10" s="27" t="s">
        <v>8</v>
      </c>
      <c r="B10" s="34">
        <v>7</v>
      </c>
      <c r="C10" s="31">
        <v>14.15</v>
      </c>
      <c r="D10" s="31">
        <v>6.7</v>
      </c>
      <c r="E10" s="29"/>
      <c r="F10" s="31">
        <v>3.6</v>
      </c>
      <c r="G10" s="31">
        <v>2.25</v>
      </c>
      <c r="H10" s="31">
        <v>1.7</v>
      </c>
      <c r="I10" s="29"/>
      <c r="J10" s="29"/>
      <c r="K10" s="3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ht="27.6" x14ac:dyDescent="0.3">
      <c r="A11" s="27" t="s">
        <v>9</v>
      </c>
      <c r="B11" s="34">
        <v>8</v>
      </c>
      <c r="C11" s="31">
        <v>15.45</v>
      </c>
      <c r="D11" s="31">
        <v>8</v>
      </c>
      <c r="E11" s="29"/>
      <c r="F11" s="31">
        <v>4.9000000000000004</v>
      </c>
      <c r="G11" s="31">
        <v>3.55</v>
      </c>
      <c r="H11" s="31">
        <v>3</v>
      </c>
      <c r="I11" s="31">
        <v>1.3</v>
      </c>
      <c r="J11" s="29"/>
      <c r="K11" s="30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ht="27.6" x14ac:dyDescent="0.3">
      <c r="A12" s="27" t="s">
        <v>10</v>
      </c>
      <c r="B12" s="34">
        <v>9</v>
      </c>
      <c r="C12" s="31">
        <v>16.899999999999999</v>
      </c>
      <c r="D12" s="31">
        <v>9.4499999999999993</v>
      </c>
      <c r="E12" s="29"/>
      <c r="F12" s="31">
        <v>6.35</v>
      </c>
      <c r="G12" s="31">
        <v>5</v>
      </c>
      <c r="H12" s="31">
        <v>4.45</v>
      </c>
      <c r="I12" s="31">
        <v>2.75</v>
      </c>
      <c r="J12" s="31">
        <v>1.45</v>
      </c>
      <c r="K12" s="30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ht="27.6" x14ac:dyDescent="0.3">
      <c r="A13" s="27" t="s">
        <v>11</v>
      </c>
      <c r="B13" s="33">
        <v>10</v>
      </c>
      <c r="C13" s="31">
        <v>20.85</v>
      </c>
      <c r="D13" s="31">
        <v>13.4</v>
      </c>
      <c r="E13" s="29"/>
      <c r="F13" s="31">
        <v>10.3</v>
      </c>
      <c r="G13" s="31">
        <v>8.9499999999999993</v>
      </c>
      <c r="H13" s="31">
        <v>8.4</v>
      </c>
      <c r="I13" s="31">
        <v>6.7</v>
      </c>
      <c r="J13" s="31">
        <v>5.4</v>
      </c>
      <c r="K13" s="35">
        <v>3.95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ht="27.6" x14ac:dyDescent="0.3">
      <c r="A14" s="27" t="s">
        <v>12</v>
      </c>
      <c r="B14" s="32">
        <v>11</v>
      </c>
      <c r="C14" s="31">
        <v>23.45</v>
      </c>
      <c r="D14" s="31">
        <v>16</v>
      </c>
      <c r="E14" s="29"/>
      <c r="F14" s="31">
        <v>12.9</v>
      </c>
      <c r="G14" s="31">
        <v>11.55</v>
      </c>
      <c r="H14" s="31">
        <v>11</v>
      </c>
      <c r="I14" s="31">
        <v>9.3000000000000007</v>
      </c>
      <c r="J14" s="31">
        <v>8</v>
      </c>
      <c r="K14" s="35">
        <v>6.55</v>
      </c>
      <c r="L14" s="31">
        <v>2.6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ht="13.8" x14ac:dyDescent="0.3">
      <c r="A15" s="27" t="s">
        <v>13</v>
      </c>
      <c r="B15" s="33">
        <v>12</v>
      </c>
      <c r="C15" s="31">
        <v>25.75</v>
      </c>
      <c r="D15" s="31">
        <v>18.3</v>
      </c>
      <c r="E15" s="29"/>
      <c r="F15" s="31">
        <v>15.2</v>
      </c>
      <c r="G15" s="31">
        <v>13.85</v>
      </c>
      <c r="H15" s="31">
        <v>13.3</v>
      </c>
      <c r="I15" s="31">
        <v>11.6</v>
      </c>
      <c r="J15" s="31">
        <v>10.3</v>
      </c>
      <c r="K15" s="35">
        <v>8.85</v>
      </c>
      <c r="L15" s="31">
        <v>4.9000000000000004</v>
      </c>
      <c r="M15" s="31">
        <v>2.2999999999999998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ht="27.6" x14ac:dyDescent="0.3">
      <c r="A16" s="27" t="s">
        <v>14</v>
      </c>
      <c r="B16" s="32">
        <v>13</v>
      </c>
      <c r="C16" s="31">
        <v>27.85</v>
      </c>
      <c r="D16" s="31">
        <v>20.399999999999999</v>
      </c>
      <c r="E16" s="29"/>
      <c r="F16" s="31">
        <v>17.3</v>
      </c>
      <c r="G16" s="31">
        <v>15.95</v>
      </c>
      <c r="H16" s="31">
        <v>15.4</v>
      </c>
      <c r="I16" s="31">
        <v>13.7</v>
      </c>
      <c r="J16" s="31">
        <v>12.4</v>
      </c>
      <c r="K16" s="35">
        <v>10.95</v>
      </c>
      <c r="L16" s="31">
        <v>7</v>
      </c>
      <c r="M16" s="31">
        <v>4.4000000000000004</v>
      </c>
      <c r="N16" s="31">
        <v>2.1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ht="27.6" x14ac:dyDescent="0.3">
      <c r="A17" s="27" t="s">
        <v>15</v>
      </c>
      <c r="B17" s="33">
        <v>14</v>
      </c>
      <c r="C17" s="31">
        <v>29.25</v>
      </c>
      <c r="D17" s="31">
        <v>21.8</v>
      </c>
      <c r="E17" s="29"/>
      <c r="F17" s="31">
        <v>18.7</v>
      </c>
      <c r="G17" s="31">
        <v>17.350000000000001</v>
      </c>
      <c r="H17" s="31">
        <v>16.8</v>
      </c>
      <c r="I17" s="31">
        <v>15.1</v>
      </c>
      <c r="J17" s="31">
        <v>13.8</v>
      </c>
      <c r="K17" s="35">
        <v>12.35</v>
      </c>
      <c r="L17" s="31">
        <v>8.4</v>
      </c>
      <c r="M17" s="31">
        <v>5.8</v>
      </c>
      <c r="N17" s="31">
        <v>3.5</v>
      </c>
      <c r="O17" s="31">
        <v>1.4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ht="27.6" x14ac:dyDescent="0.3">
      <c r="A18" s="27" t="s">
        <v>16</v>
      </c>
      <c r="B18" s="28">
        <v>15</v>
      </c>
      <c r="C18" s="31">
        <v>31.35</v>
      </c>
      <c r="D18" s="31">
        <v>23.9</v>
      </c>
      <c r="E18" s="29"/>
      <c r="F18" s="31">
        <v>20.8</v>
      </c>
      <c r="G18" s="31">
        <v>19.45</v>
      </c>
      <c r="H18" s="31">
        <v>18.899999999999999</v>
      </c>
      <c r="I18" s="31">
        <v>17.2</v>
      </c>
      <c r="J18" s="31">
        <v>15.9</v>
      </c>
      <c r="K18" s="35">
        <v>14.45</v>
      </c>
      <c r="L18" s="31">
        <v>10.5</v>
      </c>
      <c r="M18" s="31">
        <v>7.9</v>
      </c>
      <c r="N18" s="31">
        <v>5.6</v>
      </c>
      <c r="O18" s="31">
        <v>3.5</v>
      </c>
      <c r="P18" s="31">
        <v>2.1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ht="27.6" x14ac:dyDescent="0.3">
      <c r="A19" s="27" t="s">
        <v>17</v>
      </c>
      <c r="B19" s="32">
        <v>16</v>
      </c>
      <c r="C19" s="31">
        <v>33.049999999999997</v>
      </c>
      <c r="D19" s="31">
        <v>25.6</v>
      </c>
      <c r="E19" s="29"/>
      <c r="F19" s="31">
        <v>22.5</v>
      </c>
      <c r="G19" s="31">
        <v>21.15</v>
      </c>
      <c r="H19" s="31">
        <v>20.6</v>
      </c>
      <c r="I19" s="31">
        <v>18.899999999999999</v>
      </c>
      <c r="J19" s="31">
        <v>17.600000000000001</v>
      </c>
      <c r="K19" s="35">
        <v>16.149999999999999</v>
      </c>
      <c r="L19" s="31">
        <v>12.2</v>
      </c>
      <c r="M19" s="31">
        <v>9.6</v>
      </c>
      <c r="N19" s="31">
        <v>7.3</v>
      </c>
      <c r="O19" s="31">
        <v>5.2</v>
      </c>
      <c r="P19" s="31">
        <v>3.8</v>
      </c>
      <c r="Q19" s="31">
        <v>1.7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ht="27.6" x14ac:dyDescent="0.3">
      <c r="A20" s="27" t="s">
        <v>18</v>
      </c>
      <c r="B20" s="33">
        <v>17</v>
      </c>
      <c r="C20" s="31">
        <v>33.85</v>
      </c>
      <c r="D20" s="31">
        <v>26.4</v>
      </c>
      <c r="E20" s="29"/>
      <c r="F20" s="31">
        <v>23.3</v>
      </c>
      <c r="G20" s="31">
        <v>21.95</v>
      </c>
      <c r="H20" s="31">
        <v>21.4</v>
      </c>
      <c r="I20" s="31">
        <v>19.7</v>
      </c>
      <c r="J20" s="31">
        <v>18.399999999999999</v>
      </c>
      <c r="K20" s="35">
        <v>16.95</v>
      </c>
      <c r="L20" s="31">
        <v>13</v>
      </c>
      <c r="M20" s="31">
        <v>10.4</v>
      </c>
      <c r="N20" s="31">
        <v>8.1</v>
      </c>
      <c r="O20" s="31">
        <v>6</v>
      </c>
      <c r="P20" s="31">
        <v>4.5999999999999996</v>
      </c>
      <c r="Q20" s="31">
        <v>2.5</v>
      </c>
      <c r="R20" s="31">
        <v>0.8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ht="27.6" x14ac:dyDescent="0.3">
      <c r="A21" s="27" t="s">
        <v>19</v>
      </c>
      <c r="B21" s="32">
        <v>18</v>
      </c>
      <c r="C21" s="31">
        <v>35.950000000000003</v>
      </c>
      <c r="D21" s="31">
        <v>28.5</v>
      </c>
      <c r="E21" s="29"/>
      <c r="F21" s="31">
        <v>25.4</v>
      </c>
      <c r="G21" s="31">
        <v>24.05</v>
      </c>
      <c r="H21" s="31">
        <v>23.5</v>
      </c>
      <c r="I21" s="31">
        <v>21.8</v>
      </c>
      <c r="J21" s="31">
        <v>20.5</v>
      </c>
      <c r="K21" s="35">
        <v>19.05</v>
      </c>
      <c r="L21" s="31">
        <v>15.1</v>
      </c>
      <c r="M21" s="31">
        <v>12.5</v>
      </c>
      <c r="N21" s="31">
        <v>10.199999999999999</v>
      </c>
      <c r="O21" s="31">
        <v>8.1</v>
      </c>
      <c r="P21" s="31">
        <v>6.7</v>
      </c>
      <c r="Q21" s="31">
        <v>4.5999999999999996</v>
      </c>
      <c r="R21" s="31">
        <v>2.9</v>
      </c>
      <c r="S21" s="31">
        <v>2.1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ht="27.6" x14ac:dyDescent="0.3">
      <c r="A22" s="27" t="s">
        <v>20</v>
      </c>
      <c r="B22" s="33">
        <v>19</v>
      </c>
      <c r="C22" s="31">
        <v>37.049999999999997</v>
      </c>
      <c r="D22" s="31">
        <v>29.6</v>
      </c>
      <c r="E22" s="29"/>
      <c r="F22" s="31">
        <v>26.5</v>
      </c>
      <c r="G22" s="31">
        <v>25.15</v>
      </c>
      <c r="H22" s="31">
        <v>24.6</v>
      </c>
      <c r="I22" s="31">
        <v>22.9</v>
      </c>
      <c r="J22" s="31">
        <v>21.6</v>
      </c>
      <c r="K22" s="35">
        <v>20.149999999999999</v>
      </c>
      <c r="L22" s="31">
        <v>16.2</v>
      </c>
      <c r="M22" s="31">
        <v>13.6</v>
      </c>
      <c r="N22" s="31">
        <v>11.3</v>
      </c>
      <c r="O22" s="31">
        <v>9.1999999999999993</v>
      </c>
      <c r="P22" s="31">
        <v>7.8</v>
      </c>
      <c r="Q22" s="31">
        <v>5.7</v>
      </c>
      <c r="R22" s="31">
        <v>4</v>
      </c>
      <c r="S22" s="31">
        <v>3.2</v>
      </c>
      <c r="T22" s="31">
        <v>1.1000000000000001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ht="27.6" x14ac:dyDescent="0.3">
      <c r="A23" s="27" t="s">
        <v>21</v>
      </c>
      <c r="B23" s="28">
        <v>20</v>
      </c>
      <c r="C23" s="31">
        <v>40.049999999999997</v>
      </c>
      <c r="D23" s="31">
        <v>32.6</v>
      </c>
      <c r="E23" s="29"/>
      <c r="F23" s="31">
        <v>29.5</v>
      </c>
      <c r="G23" s="31">
        <v>28.15</v>
      </c>
      <c r="H23" s="31">
        <v>27.6</v>
      </c>
      <c r="I23" s="31">
        <v>25.9</v>
      </c>
      <c r="J23" s="31">
        <v>24.6</v>
      </c>
      <c r="K23" s="35">
        <v>23.15</v>
      </c>
      <c r="L23" s="31">
        <v>19.2</v>
      </c>
      <c r="M23" s="31">
        <v>16.600000000000001</v>
      </c>
      <c r="N23" s="31">
        <v>14.3</v>
      </c>
      <c r="O23" s="31">
        <v>12.2</v>
      </c>
      <c r="P23" s="31">
        <v>10.8</v>
      </c>
      <c r="Q23" s="31">
        <v>8.6999999999999993</v>
      </c>
      <c r="R23" s="31">
        <v>7</v>
      </c>
      <c r="S23" s="31">
        <v>6.2</v>
      </c>
      <c r="T23" s="31">
        <v>4.0999999999999996</v>
      </c>
      <c r="U23" s="31">
        <v>3</v>
      </c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ht="27.6" x14ac:dyDescent="0.3">
      <c r="A24" s="27" t="s">
        <v>22</v>
      </c>
      <c r="B24" s="28">
        <v>21</v>
      </c>
      <c r="C24" s="29"/>
      <c r="D24" s="29"/>
      <c r="E24" s="29"/>
      <c r="F24" s="29"/>
      <c r="G24" s="29"/>
      <c r="H24" s="29"/>
      <c r="I24" s="29"/>
      <c r="J24" s="29"/>
      <c r="K24" s="30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ht="27.6" x14ac:dyDescent="0.3">
      <c r="A25" s="27" t="s">
        <v>23</v>
      </c>
      <c r="B25" s="28">
        <v>22</v>
      </c>
      <c r="C25" s="31">
        <v>42.25</v>
      </c>
      <c r="D25" s="31">
        <v>34.799999999999997</v>
      </c>
      <c r="E25" s="29"/>
      <c r="F25" s="31">
        <v>31.7</v>
      </c>
      <c r="G25" s="31">
        <v>30.35</v>
      </c>
      <c r="H25" s="31">
        <v>29.8</v>
      </c>
      <c r="I25" s="31">
        <v>28.1</v>
      </c>
      <c r="J25" s="31">
        <v>26.8</v>
      </c>
      <c r="K25" s="35">
        <v>25.35</v>
      </c>
      <c r="L25" s="31">
        <v>21.4</v>
      </c>
      <c r="M25" s="31">
        <v>18.8</v>
      </c>
      <c r="N25" s="31">
        <v>16.5</v>
      </c>
      <c r="O25" s="31">
        <v>14.4</v>
      </c>
      <c r="P25" s="31">
        <v>13</v>
      </c>
      <c r="Q25" s="31">
        <v>10.9</v>
      </c>
      <c r="R25" s="31">
        <v>9.1999999999999993</v>
      </c>
      <c r="S25" s="31">
        <v>8.4</v>
      </c>
      <c r="T25" s="31">
        <v>6.3</v>
      </c>
      <c r="U25" s="31">
        <v>5.2</v>
      </c>
      <c r="V25" s="31">
        <v>2.2000000000000002</v>
      </c>
      <c r="W25" s="31">
        <v>0.7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13.8" x14ac:dyDescent="0.3">
      <c r="A26" s="27" t="s">
        <v>24</v>
      </c>
      <c r="B26" s="32">
        <v>23</v>
      </c>
      <c r="C26" s="31">
        <v>45.95</v>
      </c>
      <c r="D26" s="31">
        <v>38.5</v>
      </c>
      <c r="E26" s="29"/>
      <c r="F26" s="31">
        <v>35.4</v>
      </c>
      <c r="G26" s="31">
        <v>34.049999999999997</v>
      </c>
      <c r="H26" s="31">
        <v>33.5</v>
      </c>
      <c r="I26" s="31">
        <v>31.8</v>
      </c>
      <c r="J26" s="31">
        <v>30.5</v>
      </c>
      <c r="K26" s="35">
        <v>29.05</v>
      </c>
      <c r="L26" s="31">
        <v>25.1</v>
      </c>
      <c r="M26" s="31">
        <v>22.5</v>
      </c>
      <c r="N26" s="31">
        <v>20.2</v>
      </c>
      <c r="O26" s="31">
        <v>18.100000000000001</v>
      </c>
      <c r="P26" s="31">
        <v>16.7</v>
      </c>
      <c r="Q26" s="31">
        <v>14.6</v>
      </c>
      <c r="R26" s="31">
        <v>12.9</v>
      </c>
      <c r="S26" s="31">
        <v>12.1</v>
      </c>
      <c r="T26" s="31">
        <v>10</v>
      </c>
      <c r="U26" s="31">
        <v>8.9</v>
      </c>
      <c r="V26" s="31">
        <v>5.9</v>
      </c>
      <c r="W26" s="31">
        <v>4.4000000000000004</v>
      </c>
      <c r="X26" s="31">
        <v>3.7</v>
      </c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ht="13.8" x14ac:dyDescent="0.3">
      <c r="A27" s="27" t="s">
        <v>25</v>
      </c>
      <c r="B27" s="34">
        <v>24</v>
      </c>
      <c r="C27" s="31">
        <v>47.55</v>
      </c>
      <c r="D27" s="31">
        <v>40.1</v>
      </c>
      <c r="E27" s="29"/>
      <c r="F27" s="31">
        <v>37</v>
      </c>
      <c r="G27" s="31">
        <v>35.65</v>
      </c>
      <c r="H27" s="31">
        <v>35.1</v>
      </c>
      <c r="I27" s="31">
        <v>33.4</v>
      </c>
      <c r="J27" s="31">
        <v>32.1</v>
      </c>
      <c r="K27" s="35">
        <v>30.65</v>
      </c>
      <c r="L27" s="31">
        <v>26.7</v>
      </c>
      <c r="M27" s="31">
        <v>24.1</v>
      </c>
      <c r="N27" s="31">
        <v>21.8</v>
      </c>
      <c r="O27" s="31">
        <v>19.7</v>
      </c>
      <c r="P27" s="31">
        <v>18.3</v>
      </c>
      <c r="Q27" s="31">
        <v>16.2</v>
      </c>
      <c r="R27" s="31">
        <v>14.5</v>
      </c>
      <c r="S27" s="31">
        <v>13.7</v>
      </c>
      <c r="T27" s="31">
        <v>11.6</v>
      </c>
      <c r="U27" s="31">
        <v>10.5</v>
      </c>
      <c r="V27" s="31">
        <v>7.5</v>
      </c>
      <c r="W27" s="31">
        <v>6</v>
      </c>
      <c r="X27" s="31">
        <v>5.3</v>
      </c>
      <c r="Y27" s="31">
        <v>1.6</v>
      </c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ht="27.6" x14ac:dyDescent="0.3">
      <c r="A28" s="27" t="s">
        <v>26</v>
      </c>
      <c r="B28" s="34">
        <v>25</v>
      </c>
      <c r="C28" s="31">
        <v>44.12</v>
      </c>
      <c r="D28" s="31">
        <v>36.67</v>
      </c>
      <c r="E28" s="29"/>
      <c r="F28" s="31">
        <v>33.57</v>
      </c>
      <c r="G28" s="31">
        <v>32.22</v>
      </c>
      <c r="H28" s="31">
        <v>31.67</v>
      </c>
      <c r="I28" s="31">
        <v>29.97</v>
      </c>
      <c r="J28" s="31">
        <v>28.67</v>
      </c>
      <c r="K28" s="35">
        <v>27.22</v>
      </c>
      <c r="L28" s="31">
        <v>23.27</v>
      </c>
      <c r="M28" s="31">
        <v>20.67</v>
      </c>
      <c r="N28" s="31">
        <v>18.37</v>
      </c>
      <c r="O28" s="31">
        <v>16.27</v>
      </c>
      <c r="P28" s="31">
        <v>14.87</v>
      </c>
      <c r="Q28" s="31">
        <v>12.77</v>
      </c>
      <c r="R28" s="31">
        <v>11.07</v>
      </c>
      <c r="S28" s="31">
        <v>10.27</v>
      </c>
      <c r="T28" s="31">
        <v>8.17</v>
      </c>
      <c r="U28" s="31">
        <v>7.07</v>
      </c>
      <c r="V28" s="31">
        <v>4.07</v>
      </c>
      <c r="W28" s="31">
        <v>2.57</v>
      </c>
      <c r="X28" s="31">
        <v>1.87</v>
      </c>
      <c r="Y28" s="31">
        <v>5.57</v>
      </c>
      <c r="Z28" s="31">
        <v>7.17</v>
      </c>
      <c r="AA28" s="29"/>
      <c r="AB28" s="29"/>
      <c r="AC28" s="29"/>
      <c r="AD28" s="29"/>
      <c r="AE28" s="29"/>
      <c r="AF28" s="29"/>
      <c r="AG28" s="29"/>
      <c r="AH28" s="29"/>
    </row>
    <row r="29" spans="1:34" ht="13.8" x14ac:dyDescent="0.3">
      <c r="A29" s="27" t="s">
        <v>27</v>
      </c>
      <c r="B29" s="34">
        <v>26</v>
      </c>
      <c r="C29" s="31">
        <v>45.62</v>
      </c>
      <c r="D29" s="31">
        <v>38.17</v>
      </c>
      <c r="E29" s="29"/>
      <c r="F29" s="31">
        <v>35.07</v>
      </c>
      <c r="G29" s="31">
        <v>33.72</v>
      </c>
      <c r="H29" s="31">
        <v>33.17</v>
      </c>
      <c r="I29" s="31">
        <v>31.47</v>
      </c>
      <c r="J29" s="31">
        <v>30.17</v>
      </c>
      <c r="K29" s="35">
        <v>28.72</v>
      </c>
      <c r="L29" s="31">
        <v>24.77</v>
      </c>
      <c r="M29" s="31">
        <v>22.17</v>
      </c>
      <c r="N29" s="31">
        <v>19.87</v>
      </c>
      <c r="O29" s="31">
        <v>17.77</v>
      </c>
      <c r="P29" s="31">
        <v>16.37</v>
      </c>
      <c r="Q29" s="31">
        <v>14.27</v>
      </c>
      <c r="R29" s="31">
        <v>12.57</v>
      </c>
      <c r="S29" s="31">
        <v>11.77</v>
      </c>
      <c r="T29" s="31">
        <v>9.67</v>
      </c>
      <c r="U29" s="31">
        <v>8.57</v>
      </c>
      <c r="V29" s="31">
        <v>5.57</v>
      </c>
      <c r="W29" s="31">
        <v>4.07</v>
      </c>
      <c r="X29" s="31">
        <v>3.37</v>
      </c>
      <c r="Y29" s="31">
        <v>7.07</v>
      </c>
      <c r="Z29" s="31">
        <v>8.67</v>
      </c>
      <c r="AA29" s="29"/>
      <c r="AB29" s="29"/>
      <c r="AC29" s="29"/>
      <c r="AD29" s="29"/>
      <c r="AE29" s="29"/>
      <c r="AF29" s="29"/>
      <c r="AG29" s="29"/>
      <c r="AH29" s="29"/>
    </row>
    <row r="30" spans="1:34" ht="27.6" x14ac:dyDescent="0.3">
      <c r="A30" s="27" t="s">
        <v>28</v>
      </c>
      <c r="B30" s="34">
        <v>27</v>
      </c>
      <c r="C30" s="31">
        <v>47.83</v>
      </c>
      <c r="D30" s="31">
        <v>40.380000000000003</v>
      </c>
      <c r="E30" s="29"/>
      <c r="F30" s="31">
        <v>37.28</v>
      </c>
      <c r="G30" s="31">
        <v>35.93</v>
      </c>
      <c r="H30" s="31">
        <v>35.380000000000003</v>
      </c>
      <c r="I30" s="31">
        <v>33.68</v>
      </c>
      <c r="J30" s="31">
        <v>32.380000000000003</v>
      </c>
      <c r="K30" s="35">
        <v>30.93</v>
      </c>
      <c r="L30" s="31">
        <v>26.98</v>
      </c>
      <c r="M30" s="31">
        <v>24.38</v>
      </c>
      <c r="N30" s="31">
        <v>22.08</v>
      </c>
      <c r="O30" s="31">
        <v>19.98</v>
      </c>
      <c r="P30" s="31">
        <v>18.579999999999998</v>
      </c>
      <c r="Q30" s="31">
        <v>16.48</v>
      </c>
      <c r="R30" s="31">
        <v>14.78</v>
      </c>
      <c r="S30" s="31">
        <v>13.98</v>
      </c>
      <c r="T30" s="31">
        <v>11.88</v>
      </c>
      <c r="U30" s="31">
        <v>10.78</v>
      </c>
      <c r="V30" s="31">
        <v>7.78</v>
      </c>
      <c r="W30" s="31">
        <v>6.28</v>
      </c>
      <c r="X30" s="31">
        <v>5.58</v>
      </c>
      <c r="Y30" s="31">
        <v>9.2799999999999994</v>
      </c>
      <c r="Z30" s="31">
        <v>10.88</v>
      </c>
      <c r="AA30" s="29"/>
      <c r="AB30" s="31">
        <v>2.21</v>
      </c>
      <c r="AC30" s="29"/>
      <c r="AD30" s="29"/>
      <c r="AE30" s="29"/>
      <c r="AF30" s="29"/>
      <c r="AG30" s="29"/>
      <c r="AH30" s="29"/>
    </row>
    <row r="31" spans="1:34" ht="27.6" x14ac:dyDescent="0.3">
      <c r="A31" s="27" t="s">
        <v>29</v>
      </c>
      <c r="B31" s="34">
        <v>28</v>
      </c>
      <c r="C31" s="31">
        <v>49.65</v>
      </c>
      <c r="D31" s="31">
        <v>42.2</v>
      </c>
      <c r="E31" s="29"/>
      <c r="F31" s="31">
        <v>39.1</v>
      </c>
      <c r="G31" s="31">
        <v>37.75</v>
      </c>
      <c r="H31" s="31">
        <v>37.200000000000003</v>
      </c>
      <c r="I31" s="31">
        <v>35.5</v>
      </c>
      <c r="J31" s="31">
        <v>34.200000000000003</v>
      </c>
      <c r="K31" s="35">
        <v>32.75</v>
      </c>
      <c r="L31" s="31">
        <v>28.8</v>
      </c>
      <c r="M31" s="31">
        <v>26.2</v>
      </c>
      <c r="N31" s="31">
        <v>23.9</v>
      </c>
      <c r="O31" s="31">
        <v>21.8</v>
      </c>
      <c r="P31" s="31">
        <v>20.399999999999999</v>
      </c>
      <c r="Q31" s="31">
        <v>18.3</v>
      </c>
      <c r="R31" s="31">
        <v>16.600000000000001</v>
      </c>
      <c r="S31" s="31">
        <v>15.8</v>
      </c>
      <c r="T31" s="31">
        <v>13.7</v>
      </c>
      <c r="U31" s="31">
        <v>12.6</v>
      </c>
      <c r="V31" s="31">
        <v>9.6</v>
      </c>
      <c r="W31" s="31">
        <v>8.1</v>
      </c>
      <c r="X31" s="31">
        <v>7.4</v>
      </c>
      <c r="Y31" s="31">
        <v>11.1</v>
      </c>
      <c r="Z31" s="31">
        <v>12.7</v>
      </c>
      <c r="AA31" s="29"/>
      <c r="AB31" s="31">
        <v>4.03</v>
      </c>
      <c r="AC31" s="31">
        <v>1.82</v>
      </c>
      <c r="AD31" s="29"/>
      <c r="AE31" s="29"/>
      <c r="AF31" s="29"/>
      <c r="AG31" s="29"/>
      <c r="AH31" s="29"/>
    </row>
    <row r="32" spans="1:34" ht="27.6" x14ac:dyDescent="0.3">
      <c r="A32" s="27" t="s">
        <v>30</v>
      </c>
      <c r="B32" s="33">
        <v>29</v>
      </c>
      <c r="C32" s="29"/>
      <c r="D32" s="29"/>
      <c r="E32" s="29"/>
      <c r="F32" s="29"/>
      <c r="G32" s="29"/>
      <c r="H32" s="29"/>
      <c r="I32" s="29"/>
      <c r="J32" s="29"/>
      <c r="K32" s="30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4" ht="27.6" x14ac:dyDescent="0.3">
      <c r="A33" s="27" t="s">
        <v>31</v>
      </c>
      <c r="B33" s="32">
        <v>30</v>
      </c>
      <c r="C33" s="31">
        <v>52.84</v>
      </c>
      <c r="D33" s="31">
        <v>45.39</v>
      </c>
      <c r="E33" s="29"/>
      <c r="F33" s="31">
        <v>42.29</v>
      </c>
      <c r="G33" s="31">
        <v>40.94</v>
      </c>
      <c r="H33" s="31">
        <v>40.39</v>
      </c>
      <c r="I33" s="31">
        <v>38.69</v>
      </c>
      <c r="J33" s="31">
        <v>37.39</v>
      </c>
      <c r="K33" s="35">
        <v>35.94</v>
      </c>
      <c r="L33" s="31">
        <v>31.99</v>
      </c>
      <c r="M33" s="31">
        <v>29.39</v>
      </c>
      <c r="N33" s="31">
        <v>27.09</v>
      </c>
      <c r="O33" s="31">
        <v>24.99</v>
      </c>
      <c r="P33" s="31">
        <v>23.59</v>
      </c>
      <c r="Q33" s="31">
        <v>21.49</v>
      </c>
      <c r="R33" s="31">
        <v>19.79</v>
      </c>
      <c r="S33" s="31">
        <v>18.989999999999998</v>
      </c>
      <c r="T33" s="31">
        <v>16.89</v>
      </c>
      <c r="U33" s="31">
        <v>15.79</v>
      </c>
      <c r="V33" s="31">
        <v>12.79</v>
      </c>
      <c r="W33" s="31">
        <v>11.29</v>
      </c>
      <c r="X33" s="31">
        <v>10.59</v>
      </c>
      <c r="Y33" s="31">
        <v>14.29</v>
      </c>
      <c r="Z33" s="31">
        <v>15.89</v>
      </c>
      <c r="AA33" s="29"/>
      <c r="AB33" s="31">
        <v>7.22</v>
      </c>
      <c r="AC33" s="31">
        <v>5.01</v>
      </c>
      <c r="AD33" s="31">
        <v>3.19</v>
      </c>
      <c r="AE33" s="31">
        <v>2.29</v>
      </c>
      <c r="AF33" s="29"/>
      <c r="AG33" s="29"/>
      <c r="AH33" s="29"/>
    </row>
    <row r="34" spans="1:34" ht="13.8" x14ac:dyDescent="0.3">
      <c r="A34" s="27" t="s">
        <v>32</v>
      </c>
      <c r="B34" s="36">
        <v>31</v>
      </c>
      <c r="C34" s="29"/>
      <c r="D34" s="29"/>
      <c r="E34" s="29"/>
      <c r="F34" s="29"/>
      <c r="G34" s="29"/>
      <c r="H34" s="29"/>
      <c r="I34" s="29"/>
      <c r="J34" s="29"/>
      <c r="K34" s="30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1">
        <v>14.87</v>
      </c>
      <c r="W34" s="29"/>
      <c r="X34" s="31">
        <v>17.07</v>
      </c>
      <c r="Y34" s="31">
        <v>20.77</v>
      </c>
      <c r="Z34" s="31">
        <v>22.37</v>
      </c>
      <c r="AA34" s="29"/>
      <c r="AB34" s="31">
        <v>20.3</v>
      </c>
      <c r="AC34" s="31">
        <v>22.51</v>
      </c>
      <c r="AD34" s="31">
        <v>24.33</v>
      </c>
      <c r="AE34" s="29"/>
      <c r="AF34" s="31">
        <v>27.52</v>
      </c>
      <c r="AG34" s="29"/>
      <c r="AH34" s="29"/>
    </row>
    <row r="35" spans="1:34" ht="13.8" x14ac:dyDescent="0.3">
      <c r="A35" s="27" t="s">
        <v>33</v>
      </c>
      <c r="B35" s="37">
        <v>32</v>
      </c>
      <c r="C35" s="29"/>
      <c r="D35" s="29"/>
      <c r="E35" s="29"/>
      <c r="F35" s="29"/>
      <c r="G35" s="29"/>
      <c r="H35" s="29"/>
      <c r="I35" s="29"/>
      <c r="J35" s="29"/>
      <c r="K35" s="30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1">
        <v>16.91</v>
      </c>
      <c r="W35" s="29"/>
      <c r="X35" s="31">
        <v>19.11</v>
      </c>
      <c r="Y35" s="31">
        <v>22.81</v>
      </c>
      <c r="Z35" s="31">
        <v>24.41</v>
      </c>
      <c r="AA35" s="29"/>
      <c r="AB35" s="31">
        <v>22.34</v>
      </c>
      <c r="AC35" s="31">
        <v>24.55</v>
      </c>
      <c r="AD35" s="31">
        <v>26.37</v>
      </c>
      <c r="AE35" s="29"/>
      <c r="AF35" s="31">
        <v>29.56</v>
      </c>
      <c r="AG35" s="31">
        <v>2.04</v>
      </c>
      <c r="AH35" s="29"/>
    </row>
    <row r="36" spans="1:34" ht="13.8" x14ac:dyDescent="0.3">
      <c r="A36" s="11"/>
      <c r="B36" s="15"/>
      <c r="C36" s="12"/>
      <c r="D36" s="12"/>
      <c r="E36" s="12"/>
      <c r="F36" s="12"/>
      <c r="G36" s="12"/>
      <c r="H36" s="12"/>
      <c r="I36" s="12"/>
      <c r="J36" s="12"/>
      <c r="K36" s="13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4"/>
      <c r="W36" s="12"/>
      <c r="X36" s="14"/>
      <c r="Y36" s="14"/>
      <c r="Z36" s="14"/>
      <c r="AA36" s="12"/>
      <c r="AB36" s="14"/>
      <c r="AC36" s="14"/>
      <c r="AD36" s="14"/>
      <c r="AE36" s="12"/>
      <c r="AF36" s="14"/>
      <c r="AG36" s="14"/>
      <c r="AH36" s="12"/>
    </row>
    <row r="37" spans="1:34" s="39" customFormat="1" ht="52.8" customHeight="1" x14ac:dyDescent="0.3">
      <c r="A37" s="38" t="s">
        <v>39</v>
      </c>
      <c r="B37" s="38" t="s">
        <v>37</v>
      </c>
    </row>
    <row r="38" spans="1:34" s="39" customFormat="1" ht="43.8" customHeight="1" x14ac:dyDescent="0.3">
      <c r="A38" s="40" t="s">
        <v>78</v>
      </c>
      <c r="B38" s="41">
        <f>IFERROR(VLOOKUP(A38,TRAMOS!$A$2:$B$33,2,0),0)</f>
        <v>23</v>
      </c>
      <c r="D38" s="55" t="s">
        <v>35</v>
      </c>
      <c r="E38" s="55"/>
      <c r="F38" s="46">
        <f>IFERROR(INDEX(C4:AH35, MATCH(B39,C3:AH3,0), MATCH(B38,B4:B35,0)),0)</f>
        <v>1.6</v>
      </c>
      <c r="G38" s="45" t="s">
        <v>36</v>
      </c>
    </row>
    <row r="39" spans="1:34" s="39" customFormat="1" ht="42.6" customHeight="1" x14ac:dyDescent="0.3">
      <c r="A39" s="40" t="s">
        <v>79</v>
      </c>
      <c r="B39" s="41">
        <f>IFERROR(VLOOKUP(A39,TRAMOS!$A$2:$B$33,2,0),0)</f>
        <v>24</v>
      </c>
      <c r="D39" s="55" t="s">
        <v>75</v>
      </c>
      <c r="E39" s="55"/>
      <c r="F39" s="50">
        <v>0.28000000000000003</v>
      </c>
      <c r="G39" s="45" t="s">
        <v>40</v>
      </c>
    </row>
    <row r="40" spans="1:34" s="39" customFormat="1" ht="76.2" customHeight="1" x14ac:dyDescent="0.3">
      <c r="A40" s="47"/>
      <c r="B40" s="49"/>
      <c r="D40" s="57" t="s">
        <v>74</v>
      </c>
      <c r="E40" s="58"/>
      <c r="F40" s="51">
        <v>0.2</v>
      </c>
      <c r="G40" s="52" t="str">
        <f>IF(F40=25%,"eléc.",IF(F40=20%,"Euro6",IF(F40=15%,"Euro5","Sin descuento")))</f>
        <v>Euro6</v>
      </c>
    </row>
    <row r="41" spans="1:34" ht="39.6" customHeight="1" x14ac:dyDescent="0.3">
      <c r="D41" s="56" t="s">
        <v>41</v>
      </c>
      <c r="E41" s="56"/>
      <c r="F41" s="53">
        <f>F38*F39-(F38*F39)*F40</f>
        <v>0.35840000000000005</v>
      </c>
      <c r="G41" s="54" t="s">
        <v>40</v>
      </c>
    </row>
    <row r="43" spans="1:34" s="60" customFormat="1" ht="15.6" x14ac:dyDescent="0.3">
      <c r="A43" s="61" t="s">
        <v>76</v>
      </c>
      <c r="B43" s="62"/>
      <c r="C43" s="63"/>
      <c r="D43" s="63"/>
      <c r="E43" s="63"/>
      <c r="F43" s="64">
        <f>F41-(F41*10/100)</f>
        <v>0.32256000000000007</v>
      </c>
      <c r="G43" s="65" t="s">
        <v>40</v>
      </c>
    </row>
    <row r="44" spans="1:34" s="60" customFormat="1" ht="15.6" x14ac:dyDescent="0.3">
      <c r="A44" s="61" t="s">
        <v>77</v>
      </c>
      <c r="B44" s="62"/>
      <c r="C44" s="63"/>
      <c r="D44" s="63"/>
      <c r="E44" s="63"/>
      <c r="F44" s="64">
        <f>F41-(F41*13/100)</f>
        <v>0.31180800000000003</v>
      </c>
      <c r="G44" s="65" t="s">
        <v>40</v>
      </c>
    </row>
    <row r="45" spans="1:34" x14ac:dyDescent="0.3">
      <c r="F45" s="59"/>
    </row>
    <row r="46" spans="1:34" s="44" customFormat="1" x14ac:dyDescent="0.3">
      <c r="A46" s="42" t="s">
        <v>38</v>
      </c>
      <c r="B46" s="43"/>
    </row>
  </sheetData>
  <customSheetViews>
    <customSheetView guid="{AFB2283F-BAB6-4BDD-9F93-4278FC8EA04A}" fitToPage="1">
      <selection sqref="A1:AH35"/>
      <pageMargins left="0.70866141732283472" right="0.70866141732283472" top="0.39370078740157483" bottom="0.39370078740157483" header="0.31496062992125984" footer="0.31496062992125984"/>
      <pageSetup paperSize="9" scale="55" fitToHeight="0" orientation="landscape" horizontalDpi="300" verticalDpi="300" r:id="rId1"/>
    </customSheetView>
  </customSheetViews>
  <mergeCells count="4">
    <mergeCell ref="D38:E38"/>
    <mergeCell ref="D39:E39"/>
    <mergeCell ref="D41:E41"/>
    <mergeCell ref="D40:E40"/>
  </mergeCells>
  <pageMargins left="0.70866141732283472" right="0.70866141732283472" top="0.39370078740157483" bottom="0.39370078740157483" header="0.31496062992125984" footer="0.31496062992125984"/>
  <pageSetup paperSize="9" scale="55" fitToHeight="0" orientation="landscape" horizontalDpi="300" verticalDpi="300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Introducir el punto de destino">
          <x14:formula1>
            <xm:f>TRAMOS!$A$1:$A$33</xm:f>
          </x14:formula1>
          <xm:sqref>A39:A40</xm:sqref>
        </x14:dataValidation>
        <x14:dataValidation type="list" allowBlank="1" showInputMessage="1" showErrorMessage="1" prompt="Introducir el punto de origen">
          <x14:formula1>
            <xm:f>TRAMOS!$A$1:$A$33</xm:f>
          </x14:formula1>
          <xm:sqref>A38</xm:sqref>
        </x14:dataValidation>
        <x14:dataValidation type="list" allowBlank="1" showInputMessage="1" showErrorMessage="1">
          <x14:formula1>
            <xm:f>Descuentos!$A$1:$A$4</xm:f>
          </x14:formula1>
          <xm:sqref>F40</xm:sqref>
        </x14:dataValidation>
        <x14:dataValidation type="list" allowBlank="1" showInputMessage="1" showErrorMessage="1">
          <x14:formula1>
            <xm:f>Precios!$A$1:$A$2</xm:f>
          </x14:formula1>
          <xm:sqref>F39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9" sqref="C9"/>
    </sheetView>
  </sheetViews>
  <sheetFormatPr baseColWidth="10" defaultRowHeight="14.4" x14ac:dyDescent="0.3"/>
  <cols>
    <col min="1" max="1" width="20.77734375" customWidth="1"/>
  </cols>
  <sheetData>
    <row r="1" spans="1:1" ht="17.399999999999999" customHeight="1" x14ac:dyDescent="0.3">
      <c r="A1" s="16">
        <v>0.28000000000000003</v>
      </c>
    </row>
    <row r="2" spans="1:1" x14ac:dyDescent="0.3">
      <c r="A2" s="16">
        <v>0.22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RowHeight="14.4" x14ac:dyDescent="0.3"/>
  <sheetData>
    <row r="1" spans="1:1" x14ac:dyDescent="0.3">
      <c r="A1" s="48">
        <v>0.25</v>
      </c>
    </row>
    <row r="2" spans="1:1" x14ac:dyDescent="0.3">
      <c r="A2" s="48">
        <v>0.2</v>
      </c>
    </row>
    <row r="3" spans="1:1" x14ac:dyDescent="0.3">
      <c r="A3" s="48">
        <v>0.15</v>
      </c>
    </row>
    <row r="4" spans="1:1" x14ac:dyDescent="0.3">
      <c r="A4" s="4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"/>
  <sheetViews>
    <sheetView workbookViewId="0">
      <selection activeCell="A2" sqref="A2"/>
    </sheetView>
  </sheetViews>
  <sheetFormatPr baseColWidth="10" defaultRowHeight="14.4" x14ac:dyDescent="0.3"/>
  <cols>
    <col min="1" max="1" width="61.6640625" customWidth="1"/>
  </cols>
  <sheetData>
    <row r="2" spans="1:2" x14ac:dyDescent="0.3">
      <c r="A2" s="2" t="s">
        <v>73</v>
      </c>
      <c r="B2" s="5">
        <v>1</v>
      </c>
    </row>
    <row r="3" spans="1:2" x14ac:dyDescent="0.3">
      <c r="A3" s="2" t="s">
        <v>42</v>
      </c>
      <c r="B3" s="5">
        <v>2</v>
      </c>
    </row>
    <row r="4" spans="1:2" x14ac:dyDescent="0.3">
      <c r="A4" s="2" t="s">
        <v>43</v>
      </c>
      <c r="B4" s="5">
        <v>3</v>
      </c>
    </row>
    <row r="5" spans="1:2" x14ac:dyDescent="0.3">
      <c r="A5" s="2" t="s">
        <v>44</v>
      </c>
      <c r="B5" s="6">
        <v>4</v>
      </c>
    </row>
    <row r="6" spans="1:2" x14ac:dyDescent="0.3">
      <c r="A6" s="2" t="s">
        <v>45</v>
      </c>
      <c r="B6" s="7">
        <v>5</v>
      </c>
    </row>
    <row r="7" spans="1:2" x14ac:dyDescent="0.3">
      <c r="A7" s="2" t="s">
        <v>46</v>
      </c>
      <c r="B7" s="6">
        <v>6</v>
      </c>
    </row>
    <row r="8" spans="1:2" ht="27.6" x14ac:dyDescent="0.3">
      <c r="A8" s="2" t="s">
        <v>47</v>
      </c>
      <c r="B8" s="8">
        <v>7</v>
      </c>
    </row>
    <row r="9" spans="1:2" x14ac:dyDescent="0.3">
      <c r="A9" s="2" t="s">
        <v>48</v>
      </c>
      <c r="B9" s="8">
        <v>8</v>
      </c>
    </row>
    <row r="10" spans="1:2" x14ac:dyDescent="0.3">
      <c r="A10" s="2" t="s">
        <v>49</v>
      </c>
      <c r="B10" s="8">
        <v>9</v>
      </c>
    </row>
    <row r="11" spans="1:2" x14ac:dyDescent="0.3">
      <c r="A11" s="2" t="s">
        <v>50</v>
      </c>
      <c r="B11" s="7">
        <v>10</v>
      </c>
    </row>
    <row r="12" spans="1:2" x14ac:dyDescent="0.3">
      <c r="A12" s="2" t="s">
        <v>51</v>
      </c>
      <c r="B12" s="6">
        <v>11</v>
      </c>
    </row>
    <row r="13" spans="1:2" x14ac:dyDescent="0.3">
      <c r="A13" s="2" t="s">
        <v>52</v>
      </c>
      <c r="B13" s="7">
        <v>12</v>
      </c>
    </row>
    <row r="14" spans="1:2" x14ac:dyDescent="0.3">
      <c r="A14" s="2" t="s">
        <v>53</v>
      </c>
      <c r="B14" s="6">
        <v>13</v>
      </c>
    </row>
    <row r="15" spans="1:2" x14ac:dyDescent="0.3">
      <c r="A15" s="2" t="s">
        <v>54</v>
      </c>
      <c r="B15" s="7">
        <v>14</v>
      </c>
    </row>
    <row r="16" spans="1:2" x14ac:dyDescent="0.3">
      <c r="A16" s="2" t="s">
        <v>55</v>
      </c>
      <c r="B16" s="5">
        <v>15</v>
      </c>
    </row>
    <row r="17" spans="1:2" x14ac:dyDescent="0.3">
      <c r="A17" s="2" t="s">
        <v>56</v>
      </c>
      <c r="B17" s="6">
        <v>16</v>
      </c>
    </row>
    <row r="18" spans="1:2" x14ac:dyDescent="0.3">
      <c r="A18" s="2" t="s">
        <v>57</v>
      </c>
      <c r="B18" s="7">
        <v>17</v>
      </c>
    </row>
    <row r="19" spans="1:2" x14ac:dyDescent="0.3">
      <c r="A19" s="2" t="s">
        <v>58</v>
      </c>
      <c r="B19" s="6">
        <v>18</v>
      </c>
    </row>
    <row r="20" spans="1:2" ht="27.6" x14ac:dyDescent="0.3">
      <c r="A20" s="2" t="s">
        <v>59</v>
      </c>
      <c r="B20" s="7">
        <v>19</v>
      </c>
    </row>
    <row r="21" spans="1:2" x14ac:dyDescent="0.3">
      <c r="A21" s="2" t="s">
        <v>60</v>
      </c>
      <c r="B21" s="5">
        <v>20</v>
      </c>
    </row>
    <row r="22" spans="1:2" ht="27.6" x14ac:dyDescent="0.3">
      <c r="A22" s="2" t="s">
        <v>61</v>
      </c>
      <c r="B22" s="5">
        <v>21</v>
      </c>
    </row>
    <row r="23" spans="1:2" x14ac:dyDescent="0.3">
      <c r="A23" s="2" t="s">
        <v>62</v>
      </c>
      <c r="B23" s="5">
        <v>22</v>
      </c>
    </row>
    <row r="24" spans="1:2" x14ac:dyDescent="0.3">
      <c r="A24" s="2" t="s">
        <v>63</v>
      </c>
      <c r="B24" s="6">
        <v>23</v>
      </c>
    </row>
    <row r="25" spans="1:2" x14ac:dyDescent="0.3">
      <c r="A25" s="2" t="s">
        <v>64</v>
      </c>
      <c r="B25" s="8">
        <v>24</v>
      </c>
    </row>
    <row r="26" spans="1:2" ht="27.6" x14ac:dyDescent="0.3">
      <c r="A26" s="2" t="s">
        <v>65</v>
      </c>
      <c r="B26" s="8">
        <v>25</v>
      </c>
    </row>
    <row r="27" spans="1:2" x14ac:dyDescent="0.3">
      <c r="A27" s="2" t="s">
        <v>66</v>
      </c>
      <c r="B27" s="8">
        <v>26</v>
      </c>
    </row>
    <row r="28" spans="1:2" ht="27.6" x14ac:dyDescent="0.3">
      <c r="A28" s="2" t="s">
        <v>67</v>
      </c>
      <c r="B28" s="8">
        <v>27</v>
      </c>
    </row>
    <row r="29" spans="1:2" x14ac:dyDescent="0.3">
      <c r="A29" s="2" t="s">
        <v>68</v>
      </c>
      <c r="B29" s="8">
        <v>28</v>
      </c>
    </row>
    <row r="30" spans="1:2" ht="27.6" x14ac:dyDescent="0.3">
      <c r="A30" s="2" t="s">
        <v>69</v>
      </c>
      <c r="B30" s="7">
        <v>29</v>
      </c>
    </row>
    <row r="31" spans="1:2" x14ac:dyDescent="0.3">
      <c r="A31" s="2" t="s">
        <v>70</v>
      </c>
      <c r="B31" s="6">
        <v>30</v>
      </c>
    </row>
    <row r="32" spans="1:2" x14ac:dyDescent="0.3">
      <c r="A32" s="2" t="s">
        <v>71</v>
      </c>
      <c r="B32" s="9">
        <v>31</v>
      </c>
    </row>
    <row r="33" spans="1:2" x14ac:dyDescent="0.3">
      <c r="A33" s="2" t="s">
        <v>72</v>
      </c>
      <c r="B33" s="10">
        <v>32</v>
      </c>
    </row>
  </sheetData>
  <customSheetViews>
    <customSheetView guid="{AFB2283F-BAB6-4BDD-9F93-4278FC8EA04A}">
      <selection activeCell="A25" sqref="A2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Precios</vt:lpstr>
      <vt:lpstr>Descuentos</vt:lpstr>
      <vt:lpstr>TRAMOS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Carmen Izaguirre</dc:creator>
  <cp:lastModifiedBy>Mari Carmen Izaguirre</cp:lastModifiedBy>
  <cp:lastPrinted>2023-01-11T12:23:40Z</cp:lastPrinted>
  <dcterms:created xsi:type="dcterms:W3CDTF">2023-01-11T12:08:21Z</dcterms:created>
  <dcterms:modified xsi:type="dcterms:W3CDTF">2023-10-11T07:43:19Z</dcterms:modified>
</cp:coreProperties>
</file>